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  <externalReference r:id="rId8"/>
  </externalReferences>
  <definedNames>
    <definedName name="_xlnm.Print_Area" localSheetId="1">'з початку року'!$A$1:$P$47</definedName>
  </definedNames>
  <calcPr fullCalcOnLoad="1"/>
</workbook>
</file>

<file path=xl/sharedStrings.xml><?xml version="1.0" encoding="utf-8"?>
<sst xmlns="http://schemas.openxmlformats.org/spreadsheetml/2006/main" count="90" uniqueCount="78">
  <si>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</si>
  <si>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</si>
  <si>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</si>
  <si>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</si>
  <si>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</si>
  <si>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</si>
  <si>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</si>
  <si>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</si>
  <si>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</si>
  <si>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</si>
  <si>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</si>
  <si>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</si>
  <si>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</si>
  <si>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</si>
  <si>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</si>
  <si>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</si>
  <si>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</si>
  <si>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</si>
  <si>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</si>
  <si>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</si>
  <si>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</si>
  <si>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</si>
  <si>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</si>
  <si>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</si>
  <si>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</si>
  <si>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</si>
  <si>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</si>
  <si>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</si>
  <si>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</si>
  <si>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</si>
  <si>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</si>
  <si>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</si>
  <si>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</si>
  <si>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</si>
  <si>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</si>
  <si>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</si>
  <si>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</si>
  <si>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</si>
  <si>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</si>
  <si>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</si>
  <si>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</si>
  <si>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</si>
  <si>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</si>
  <si>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</si>
  <si>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</si>
  <si>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</si>
  <si>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</si>
  <si>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</si>
  <si>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</si>
  <si>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</si>
  <si>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</si>
  <si>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</si>
  <si>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</si>
  <si>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</si>
  <si>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</si>
  <si>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</si>
  <si>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</si>
  <si>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</si>
  <si>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</si>
  <si>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</si>
  <si>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</si>
  <si>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</si>
  <si>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</si>
  <si>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</si>
  <si>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</si>
  <si>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</si>
  <si>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</si>
  <si>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</si>
  <si>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план на січень-2018р.</t>
  </si>
  <si>
    <t>Тимчасовийий розпис доходів ЗФ на 2018 рк</t>
  </si>
  <si>
    <t>Зміни до   розпису доходів станом на 04.01.2018р. :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</si>
  <si>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</si>
  <si>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</si>
  <si>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</si>
  <si>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19.01.2018</t>
  </si>
  <si>
    <r>
      <t xml:space="preserve">станом на 19.01.2018р.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</si>
  <si>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19.01.2018р.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</si>
  <si>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19.01.2018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</si>
</sst>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5.7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5.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3" fillId="0" borderId="27" xfId="0" applyNumberFormat="1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676400"/>
        <c:axId val="51087601"/>
      </c:lineChart>
      <c:catAx>
        <c:axId val="56764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87601"/>
        <c:crosses val="autoZero"/>
        <c:auto val="0"/>
        <c:lblOffset val="100"/>
        <c:tickLblSkip val="1"/>
        <c:noMultiLvlLbl val="0"/>
      </c:catAx>
      <c:valAx>
        <c:axId val="5108760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7640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19.01.2018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7135226"/>
        <c:axId val="44454987"/>
      </c:bar3DChart>
      <c:catAx>
        <c:axId val="5713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454987"/>
        <c:crosses val="autoZero"/>
        <c:auto val="1"/>
        <c:lblOffset val="100"/>
        <c:tickLblSkip val="1"/>
        <c:noMultiLvlLbl val="0"/>
      </c:catAx>
      <c:valAx>
        <c:axId val="44454987"/>
        <c:scaling>
          <c:orientation val="minMax"/>
          <c:max val="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135226"/>
        <c:crossesAt val="1"/>
        <c:crossBetween val="between"/>
        <c:dispUnits/>
        <c:majorUnit val="5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4550564"/>
        <c:axId val="44084165"/>
      </c:bar3DChart>
      <c:catAx>
        <c:axId val="6455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084165"/>
        <c:crosses val="autoZero"/>
        <c:auto val="1"/>
        <c:lblOffset val="100"/>
        <c:tickLblSkip val="1"/>
        <c:noMultiLvlLbl val="0"/>
      </c:catAx>
      <c:valAx>
        <c:axId val="44084165"/>
        <c:scaling>
          <c:orientation val="minMax"/>
          <c:max val="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550564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19.01.2018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345 493,8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50 353,4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-59 540,9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109 894,3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січень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-295 140,4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  <sheetName val="грудень 2017"/>
      <sheetName val="грудень-2016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8" t="s">
        <v>66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  <c r="Q1" s="1"/>
      <c r="R1" s="111" t="s">
        <v>67</v>
      </c>
      <c r="S1" s="112"/>
      <c r="T1" s="112"/>
      <c r="U1" s="112"/>
      <c r="V1" s="112"/>
      <c r="W1" s="113"/>
    </row>
    <row r="2" spans="1:23" ht="15" thickBot="1">
      <c r="A2" s="114" t="s">
        <v>74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6"/>
      <c r="Q2" s="1"/>
      <c r="R2" s="117" t="s">
        <v>75</v>
      </c>
      <c r="S2" s="118"/>
      <c r="T2" s="118"/>
      <c r="U2" s="118"/>
      <c r="V2" s="118"/>
      <c r="W2" s="119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73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0" t="s">
        <v>47</v>
      </c>
      <c r="V3" s="121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4577.581818181819</v>
      </c>
      <c r="R4" s="94">
        <v>0</v>
      </c>
      <c r="S4" s="95">
        <v>0</v>
      </c>
      <c r="T4" s="96">
        <v>0.2</v>
      </c>
      <c r="U4" s="122">
        <v>0</v>
      </c>
      <c r="V4" s="123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4577.6</v>
      </c>
      <c r="R5" s="69">
        <v>0</v>
      </c>
      <c r="S5" s="65">
        <v>0</v>
      </c>
      <c r="T5" s="70">
        <v>0</v>
      </c>
      <c r="U5" s="124">
        <v>1</v>
      </c>
      <c r="V5" s="125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4577.6</v>
      </c>
      <c r="R6" s="71">
        <v>0</v>
      </c>
      <c r="S6" s="72">
        <v>0</v>
      </c>
      <c r="T6" s="73">
        <v>0</v>
      </c>
      <c r="U6" s="126">
        <v>0</v>
      </c>
      <c r="V6" s="127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4577.6</v>
      </c>
      <c r="R7" s="71">
        <v>0</v>
      </c>
      <c r="S7" s="72">
        <v>0</v>
      </c>
      <c r="T7" s="73">
        <v>75.9</v>
      </c>
      <c r="U7" s="126">
        <v>0</v>
      </c>
      <c r="V7" s="127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4577.6</v>
      </c>
      <c r="R8" s="71">
        <v>0</v>
      </c>
      <c r="S8" s="72">
        <v>0</v>
      </c>
      <c r="T8" s="70">
        <v>45</v>
      </c>
      <c r="U8" s="124">
        <v>0</v>
      </c>
      <c r="V8" s="125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4577.6</v>
      </c>
      <c r="R9" s="71">
        <v>0</v>
      </c>
      <c r="S9" s="72">
        <v>0</v>
      </c>
      <c r="T9" s="70">
        <v>0</v>
      </c>
      <c r="U9" s="124">
        <v>0</v>
      </c>
      <c r="V9" s="125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4577.6</v>
      </c>
      <c r="R10" s="71">
        <v>0</v>
      </c>
      <c r="S10" s="72">
        <v>0</v>
      </c>
      <c r="T10" s="70">
        <v>2</v>
      </c>
      <c r="U10" s="124">
        <v>0</v>
      </c>
      <c r="V10" s="125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4577.6</v>
      </c>
      <c r="R11" s="69">
        <v>0</v>
      </c>
      <c r="S11" s="65">
        <v>0</v>
      </c>
      <c r="T11" s="70">
        <v>0</v>
      </c>
      <c r="U11" s="124">
        <v>0</v>
      </c>
      <c r="V11" s="125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4577.6</v>
      </c>
      <c r="R12" s="69">
        <v>0</v>
      </c>
      <c r="S12" s="65">
        <v>806.4</v>
      </c>
      <c r="T12" s="70">
        <v>0</v>
      </c>
      <c r="U12" s="124">
        <v>0</v>
      </c>
      <c r="V12" s="125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4577.6</v>
      </c>
      <c r="R13" s="69">
        <v>0</v>
      </c>
      <c r="S13" s="65">
        <v>0</v>
      </c>
      <c r="T13" s="70">
        <v>0</v>
      </c>
      <c r="U13" s="124">
        <v>0</v>
      </c>
      <c r="V13" s="125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4577.6</v>
      </c>
      <c r="R14" s="69">
        <v>0</v>
      </c>
      <c r="S14" s="65">
        <v>0.01</v>
      </c>
      <c r="T14" s="74">
        <v>0</v>
      </c>
      <c r="U14" s="124">
        <v>0</v>
      </c>
      <c r="V14" s="125"/>
      <c r="W14" s="68">
        <f t="shared" si="3"/>
        <v>0.01</v>
      </c>
    </row>
    <row r="15" spans="1:23" ht="12.75">
      <c r="A15" s="10">
        <v>43119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2500</v>
      </c>
      <c r="P15" s="3">
        <f>N15/O15</f>
        <v>0</v>
      </c>
      <c r="Q15" s="2">
        <v>4577.6</v>
      </c>
      <c r="R15" s="69"/>
      <c r="S15" s="65"/>
      <c r="T15" s="74"/>
      <c r="U15" s="124"/>
      <c r="V15" s="125"/>
      <c r="W15" s="68">
        <f t="shared" si="3"/>
        <v>0</v>
      </c>
    </row>
    <row r="16" spans="1:23" ht="12.75">
      <c r="A16" s="10">
        <v>43487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2490</v>
      </c>
      <c r="P16" s="3">
        <f t="shared" si="1"/>
        <v>0</v>
      </c>
      <c r="Q16" s="2">
        <v>4577.6</v>
      </c>
      <c r="R16" s="69"/>
      <c r="S16" s="65"/>
      <c r="T16" s="74"/>
      <c r="U16" s="124"/>
      <c r="V16" s="125"/>
      <c r="W16" s="68">
        <f t="shared" si="3"/>
        <v>0</v>
      </c>
    </row>
    <row r="17" spans="1:23" ht="12.75">
      <c r="A17" s="10">
        <v>43488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3400</v>
      </c>
      <c r="P17" s="3">
        <f t="shared" si="1"/>
        <v>0</v>
      </c>
      <c r="Q17" s="2">
        <v>4577.6</v>
      </c>
      <c r="R17" s="69"/>
      <c r="S17" s="65"/>
      <c r="T17" s="74"/>
      <c r="U17" s="124"/>
      <c r="V17" s="125"/>
      <c r="W17" s="68">
        <f t="shared" si="3"/>
        <v>0</v>
      </c>
    </row>
    <row r="18" spans="1:23" ht="12.75">
      <c r="A18" s="10">
        <v>43489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 t="shared" si="0"/>
        <v>0</v>
      </c>
      <c r="N18" s="65"/>
      <c r="O18" s="65">
        <v>5700</v>
      </c>
      <c r="P18" s="3">
        <f>N18/O18</f>
        <v>0</v>
      </c>
      <c r="Q18" s="2">
        <v>4577.6</v>
      </c>
      <c r="R18" s="69"/>
      <c r="S18" s="65"/>
      <c r="T18" s="70"/>
      <c r="U18" s="124"/>
      <c r="V18" s="125"/>
      <c r="W18" s="68">
        <f t="shared" si="3"/>
        <v>0</v>
      </c>
    </row>
    <row r="19" spans="1:23" ht="12.75">
      <c r="A19" s="10">
        <v>43490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 t="shared" si="0"/>
        <v>0</v>
      </c>
      <c r="N19" s="65"/>
      <c r="O19" s="65">
        <v>8600</v>
      </c>
      <c r="P19" s="3">
        <f t="shared" si="1"/>
        <v>0</v>
      </c>
      <c r="Q19" s="2">
        <v>4577.6</v>
      </c>
      <c r="R19" s="69"/>
      <c r="S19" s="65"/>
      <c r="T19" s="70"/>
      <c r="U19" s="124"/>
      <c r="V19" s="125"/>
      <c r="W19" s="68">
        <f t="shared" si="3"/>
        <v>0</v>
      </c>
    </row>
    <row r="20" spans="1:23" ht="12.75">
      <c r="A20" s="10">
        <v>43491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4330</v>
      </c>
      <c r="P20" s="3">
        <f t="shared" si="1"/>
        <v>0</v>
      </c>
      <c r="Q20" s="2">
        <v>4577.6</v>
      </c>
      <c r="R20" s="69"/>
      <c r="S20" s="65"/>
      <c r="T20" s="70"/>
      <c r="U20" s="124"/>
      <c r="V20" s="125"/>
      <c r="W20" s="68">
        <f t="shared" si="3"/>
        <v>0</v>
      </c>
    </row>
    <row r="21" spans="1:23" ht="12.75">
      <c r="A21" s="10">
        <v>43129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7800</v>
      </c>
      <c r="P21" s="3">
        <f t="shared" si="1"/>
        <v>0</v>
      </c>
      <c r="Q21" s="2">
        <v>4577.6</v>
      </c>
      <c r="R21" s="102"/>
      <c r="S21" s="103"/>
      <c r="T21" s="104"/>
      <c r="U21" s="124"/>
      <c r="V21" s="125"/>
      <c r="W21" s="68">
        <f t="shared" si="3"/>
        <v>0</v>
      </c>
    </row>
    <row r="22" spans="1:23" ht="12.75">
      <c r="A22" s="10">
        <v>43130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12900</v>
      </c>
      <c r="P22" s="3">
        <f t="shared" si="1"/>
        <v>0</v>
      </c>
      <c r="Q22" s="2">
        <v>4577.6</v>
      </c>
      <c r="R22" s="102"/>
      <c r="S22" s="103"/>
      <c r="T22" s="104"/>
      <c r="U22" s="124"/>
      <c r="V22" s="125"/>
      <c r="W22" s="68">
        <f t="shared" si="3"/>
        <v>0</v>
      </c>
    </row>
    <row r="23" spans="1:23" ht="13.5" thickBot="1">
      <c r="A23" s="10">
        <v>43131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10200</v>
      </c>
      <c r="P23" s="3">
        <f t="shared" si="1"/>
        <v>0</v>
      </c>
      <c r="Q23" s="2">
        <v>4577.6</v>
      </c>
      <c r="R23" s="98"/>
      <c r="S23" s="99"/>
      <c r="T23" s="100"/>
      <c r="U23" s="136"/>
      <c r="V23" s="13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27978.949999999997</v>
      </c>
      <c r="C24" s="85">
        <f t="shared" si="4"/>
        <v>465.1</v>
      </c>
      <c r="D24" s="107">
        <f t="shared" si="4"/>
        <v>465.1</v>
      </c>
      <c r="E24" s="107">
        <f t="shared" si="4"/>
        <v>0</v>
      </c>
      <c r="F24" s="85">
        <f t="shared" si="4"/>
        <v>1179</v>
      </c>
      <c r="G24" s="85">
        <f t="shared" si="4"/>
        <v>2435.4</v>
      </c>
      <c r="H24" s="85">
        <f t="shared" si="4"/>
        <v>16075.100000000002</v>
      </c>
      <c r="I24" s="85">
        <f t="shared" si="4"/>
        <v>1092.7</v>
      </c>
      <c r="J24" s="85">
        <f t="shared" si="4"/>
        <v>305</v>
      </c>
      <c r="K24" s="85">
        <f t="shared" si="4"/>
        <v>564.1</v>
      </c>
      <c r="L24" s="85">
        <f t="shared" si="4"/>
        <v>0</v>
      </c>
      <c r="M24" s="84">
        <f t="shared" si="4"/>
        <v>258.04999999999933</v>
      </c>
      <c r="N24" s="84">
        <f t="shared" si="4"/>
        <v>50353.4</v>
      </c>
      <c r="O24" s="84">
        <f t="shared" si="4"/>
        <v>103320</v>
      </c>
      <c r="P24" s="86">
        <f>N24/O24</f>
        <v>0.4873538521099497</v>
      </c>
      <c r="Q24" s="2"/>
      <c r="R24" s="75">
        <f>SUM(R4:R23)</f>
        <v>0</v>
      </c>
      <c r="S24" s="75">
        <f>SUM(S4:S23)</f>
        <v>806.41</v>
      </c>
      <c r="T24" s="75">
        <f>SUM(T4:T23)</f>
        <v>123.10000000000001</v>
      </c>
      <c r="U24" s="138">
        <f>SUM(U4:U23)</f>
        <v>1</v>
      </c>
      <c r="V24" s="139"/>
      <c r="W24" s="75">
        <f>R24+S24+U24+T24+V24</f>
        <v>930.51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0" t="s">
        <v>33</v>
      </c>
      <c r="S27" s="140"/>
      <c r="T27" s="140"/>
      <c r="U27" s="14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 t="s">
        <v>29</v>
      </c>
      <c r="S28" s="141"/>
      <c r="T28" s="141"/>
      <c r="U28" s="14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>
        <v>43119</v>
      </c>
      <c r="S29" s="142">
        <v>1.8941700000000001</v>
      </c>
      <c r="T29" s="142"/>
      <c r="U29" s="14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/>
      <c r="S30" s="142"/>
      <c r="T30" s="142"/>
      <c r="U30" s="14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3" t="s">
        <v>45</v>
      </c>
      <c r="T32" s="14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5" t="s">
        <v>40</v>
      </c>
      <c r="T33" s="14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0" t="s">
        <v>30</v>
      </c>
      <c r="S37" s="140"/>
      <c r="T37" s="140"/>
      <c r="U37" s="140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>
        <v>43119</v>
      </c>
      <c r="S39" s="130">
        <v>4325756.33</v>
      </c>
      <c r="T39" s="131"/>
      <c r="U39" s="13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/>
      <c r="S40" s="133"/>
      <c r="T40" s="134"/>
      <c r="U40" s="13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5" t="s">
        <v>76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6"/>
      <c r="M26" s="166"/>
      <c r="N26" s="166"/>
    </row>
    <row r="27" spans="1:16" ht="54" customHeight="1">
      <c r="A27" s="160" t="s">
        <v>32</v>
      </c>
      <c r="B27" s="156" t="s">
        <v>43</v>
      </c>
      <c r="C27" s="156"/>
      <c r="D27" s="150" t="s">
        <v>49</v>
      </c>
      <c r="E27" s="162"/>
      <c r="F27" s="163" t="s">
        <v>44</v>
      </c>
      <c r="G27" s="149"/>
      <c r="H27" s="164" t="s">
        <v>52</v>
      </c>
      <c r="I27" s="150"/>
      <c r="J27" s="157"/>
      <c r="K27" s="158"/>
      <c r="L27" s="153" t="s">
        <v>36</v>
      </c>
      <c r="M27" s="154"/>
      <c r="N27" s="155"/>
      <c r="O27" s="147" t="s">
        <v>77</v>
      </c>
      <c r="P27" s="148"/>
    </row>
    <row r="28" spans="1:16" ht="30.75" customHeight="1">
      <c r="A28" s="161"/>
      <c r="B28" s="44" t="s">
        <v>68</v>
      </c>
      <c r="C28" s="22" t="s">
        <v>23</v>
      </c>
      <c r="D28" s="44" t="str">
        <f>B28</f>
        <v>план на січень-2018р.</v>
      </c>
      <c r="E28" s="22" t="str">
        <f>C28</f>
        <v>факт</v>
      </c>
      <c r="F28" s="43" t="str">
        <f>B28</f>
        <v>план на січень-2018р.</v>
      </c>
      <c r="G28" s="58" t="str">
        <f>C28</f>
        <v>факт</v>
      </c>
      <c r="H28" s="44" t="str">
        <f>B28</f>
        <v>план на січень-2018р.</v>
      </c>
      <c r="I28" s="22" t="str">
        <f>C28</f>
        <v>факт</v>
      </c>
      <c r="J28" s="43"/>
      <c r="K28" s="58"/>
      <c r="L28" s="41" t="str">
        <f>D28</f>
        <v>план на січень-2018р.</v>
      </c>
      <c r="M28" s="22" t="str">
        <f>C28</f>
        <v>факт</v>
      </c>
      <c r="N28" s="42" t="s">
        <v>24</v>
      </c>
      <c r="O28" s="149"/>
      <c r="P28" s="150"/>
    </row>
    <row r="29" spans="1:16" ht="23.25" customHeight="1" thickBot="1">
      <c r="A29" s="40">
        <f>січень!S39</f>
        <v>4325756.33</v>
      </c>
      <c r="B29" s="45">
        <v>0</v>
      </c>
      <c r="C29" s="45">
        <v>0</v>
      </c>
      <c r="D29" s="45">
        <v>0</v>
      </c>
      <c r="E29" s="45">
        <v>806.42</v>
      </c>
      <c r="F29" s="45">
        <v>0</v>
      </c>
      <c r="G29" s="45">
        <v>123.06</v>
      </c>
      <c r="H29" s="45">
        <v>0</v>
      </c>
      <c r="I29" s="45">
        <v>1</v>
      </c>
      <c r="J29" s="45"/>
      <c r="K29" s="45"/>
      <c r="L29" s="59">
        <f>H29+F29+D29+J29+B29</f>
        <v>0</v>
      </c>
      <c r="M29" s="46">
        <f>C29+E29+G29+I29</f>
        <v>930.48</v>
      </c>
      <c r="N29" s="47">
        <f>M29-L29</f>
        <v>930.48</v>
      </c>
      <c r="O29" s="151">
        <f>січень!S29</f>
        <v>1.8941700000000001</v>
      </c>
      <c r="P29" s="15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6"/>
      <c r="P30" s="156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61280.05</v>
      </c>
      <c r="C48" s="28">
        <v>27979.03</v>
      </c>
      <c r="F48" s="1" t="s">
        <v>22</v>
      </c>
      <c r="G48" s="6"/>
      <c r="H48" s="15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13180</v>
      </c>
      <c r="C49" s="28">
        <v>2435.42</v>
      </c>
      <c r="G49" s="6"/>
      <c r="H49" s="15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23620</v>
      </c>
      <c r="C50" s="28">
        <v>16075.07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4460</v>
      </c>
      <c r="C51" s="28">
        <v>1178.96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4500</v>
      </c>
      <c r="C52" s="28">
        <v>465.06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530</v>
      </c>
      <c r="C53" s="28">
        <v>564.14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0</v>
      </c>
      <c r="C54" s="28">
        <v>0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2324.2000000000116</v>
      </c>
      <c r="C55" s="12">
        <v>42.18999999999998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109894.25</v>
      </c>
      <c r="C56" s="9">
        <v>50353.369999999995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0</v>
      </c>
      <c r="C58" s="9">
        <f>C29</f>
        <v>0</v>
      </c>
    </row>
    <row r="59" spans="1:3" ht="25.5">
      <c r="A59" s="76" t="s">
        <v>54</v>
      </c>
      <c r="B59" s="9">
        <f>D29</f>
        <v>0</v>
      </c>
      <c r="C59" s="9">
        <f>E29</f>
        <v>806.42</v>
      </c>
    </row>
    <row r="60" spans="1:3" ht="12.75">
      <c r="A60" s="76" t="s">
        <v>55</v>
      </c>
      <c r="B60" s="9">
        <f>F29</f>
        <v>0</v>
      </c>
      <c r="C60" s="9">
        <f>G29</f>
        <v>123.06</v>
      </c>
    </row>
    <row r="61" spans="1:3" ht="25.5">
      <c r="A61" s="76" t="s">
        <v>56</v>
      </c>
      <c r="B61" s="9">
        <f>H29</f>
        <v>0</v>
      </c>
      <c r="C61" s="9">
        <f>I29</f>
        <v>1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5" sqref="C2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71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4" t="s">
        <v>69</v>
      </c>
      <c r="B6" s="11">
        <v>109894.25</v>
      </c>
      <c r="C6" s="11">
        <v>124857.35</v>
      </c>
      <c r="D6" s="11">
        <v>110742.15</v>
      </c>
      <c r="E6" s="11"/>
      <c r="F6" s="11"/>
      <c r="G6" s="11"/>
      <c r="H6" s="11"/>
      <c r="I6" s="11"/>
      <c r="J6" s="11"/>
      <c r="K6" s="11"/>
      <c r="L6" s="11"/>
      <c r="M6" s="11"/>
      <c r="N6" s="31">
        <f>SUM(B6:M6)</f>
        <v>345493.75</v>
      </c>
    </row>
    <row r="7" spans="1:14" ht="25.5" hidden="1">
      <c r="A7" s="13" t="s">
        <v>70</v>
      </c>
      <c r="B7" s="18">
        <f aca="true" t="shared" si="0" ref="B7:M7">SUM(B8:B16)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72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72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72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72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72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72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72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72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hidden="1" thickBot="1">
      <c r="A17" s="60" t="s">
        <v>51</v>
      </c>
      <c r="B17" s="30">
        <f>B7+B6</f>
        <v>109894.25</v>
      </c>
      <c r="C17" s="30">
        <f aca="true" t="shared" si="2" ref="C17:M17">C7+C6</f>
        <v>124857.35</v>
      </c>
      <c r="D17" s="30">
        <f t="shared" si="2"/>
        <v>110742.15</v>
      </c>
      <c r="E17" s="30">
        <f t="shared" si="2"/>
        <v>0</v>
      </c>
      <c r="F17" s="30">
        <f t="shared" si="2"/>
        <v>0</v>
      </c>
      <c r="G17" s="30">
        <f t="shared" si="2"/>
        <v>0</v>
      </c>
      <c r="H17" s="30">
        <f t="shared" si="2"/>
        <v>0</v>
      </c>
      <c r="I17" s="30">
        <f t="shared" si="2"/>
        <v>0</v>
      </c>
      <c r="J17" s="30">
        <f t="shared" si="2"/>
        <v>0</v>
      </c>
      <c r="K17" s="30">
        <f t="shared" si="2"/>
        <v>0</v>
      </c>
      <c r="L17" s="30">
        <f t="shared" si="2"/>
        <v>0</v>
      </c>
      <c r="M17" s="30">
        <f t="shared" si="2"/>
        <v>0</v>
      </c>
      <c r="N17" s="32">
        <f t="shared" si="1"/>
        <v>345493.75</v>
      </c>
      <c r="O17" s="15"/>
    </row>
    <row r="19" ht="12" hidden="1"/>
    <row r="20" spans="1:13" ht="12" hidden="1">
      <c r="A20" t="s">
        <v>61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62</v>
      </c>
      <c r="B21" s="15">
        <f>B20-B17</f>
        <v>-11808.050000000003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2018-01-19T09:46:16Z</dcterms:modified>
  <cp:category/>
  <cp:version/>
  <cp:contentType/>
  <cp:contentStatus/>
</cp:coreProperties>
</file>